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H29" i="1" l="1"/>
  <c r="H23" i="1"/>
  <c r="H28" i="1"/>
  <c r="H27" i="1"/>
  <c r="H3" i="1"/>
  <c r="H4" i="1"/>
  <c r="H5" i="1"/>
  <c r="H6" i="1"/>
  <c r="H7" i="1"/>
  <c r="H8" i="1"/>
  <c r="H9" i="1"/>
  <c r="H10" i="1"/>
  <c r="H11" i="1"/>
  <c r="H30" i="1" l="1"/>
  <c r="H26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2" i="1"/>
  <c r="H31" i="1" l="1"/>
</calcChain>
</file>

<file path=xl/sharedStrings.xml><?xml version="1.0" encoding="utf-8"?>
<sst xmlns="http://schemas.openxmlformats.org/spreadsheetml/2006/main" count="123" uniqueCount="98">
  <si>
    <t>R0805</t>
  </si>
  <si>
    <t>1k</t>
  </si>
  <si>
    <t>Resistor</t>
  </si>
  <si>
    <t>HDR1X5</t>
  </si>
  <si>
    <t>2.54x5</t>
  </si>
  <si>
    <t>Header, 5-Pin</t>
  </si>
  <si>
    <t>SOD-123</t>
  </si>
  <si>
    <t>5V1</t>
  </si>
  <si>
    <t>D3</t>
  </si>
  <si>
    <t>Zener Diode</t>
  </si>
  <si>
    <t>Bornier 5.08x3</t>
  </si>
  <si>
    <t>5.08x3</t>
  </si>
  <si>
    <t>P1, P2</t>
  </si>
  <si>
    <t>Header, 3-Pin</t>
  </si>
  <si>
    <t>R1206</t>
  </si>
  <si>
    <t>10k</t>
  </si>
  <si>
    <t>R1</t>
  </si>
  <si>
    <t>R3, R15, R16, R17</t>
  </si>
  <si>
    <t>C0805</t>
  </si>
  <si>
    <t>10n</t>
  </si>
  <si>
    <t>C3</t>
  </si>
  <si>
    <t>Capacitor</t>
  </si>
  <si>
    <t>C1812</t>
  </si>
  <si>
    <t>10n 400V</t>
  </si>
  <si>
    <t>C2, C4</t>
  </si>
  <si>
    <t>56</t>
  </si>
  <si>
    <t>R5</t>
  </si>
  <si>
    <t>100k</t>
  </si>
  <si>
    <t>R2</t>
  </si>
  <si>
    <t>100n</t>
  </si>
  <si>
    <t>330</t>
  </si>
  <si>
    <t>R6</t>
  </si>
  <si>
    <t>RB5-10.5</t>
  </si>
  <si>
    <t>470µ</t>
  </si>
  <si>
    <t>C1</t>
  </si>
  <si>
    <t>Polarized Capacitor (Radial)</t>
  </si>
  <si>
    <t>R2512</t>
  </si>
  <si>
    <t>100 1W</t>
  </si>
  <si>
    <t>R7</t>
  </si>
  <si>
    <t>AC-DC 3W</t>
  </si>
  <si>
    <t>U1</t>
  </si>
  <si>
    <t/>
  </si>
  <si>
    <t>DPAK</t>
  </si>
  <si>
    <t>BT137S-600D</t>
  </si>
  <si>
    <t>Q1</t>
  </si>
  <si>
    <t>Silicon Bidirectional Triode Thyristor</t>
  </si>
  <si>
    <t>MBR0520LT</t>
  </si>
  <si>
    <t>1 Amp General Purpose Rectifier</t>
  </si>
  <si>
    <t>OPTO_PC357N14J00F</t>
  </si>
  <si>
    <t>PC357N14J00F</t>
  </si>
  <si>
    <t>U3</t>
  </si>
  <si>
    <t>4-Pin Phototransistor Optocoupler</t>
  </si>
  <si>
    <t>U2</t>
  </si>
  <si>
    <t>HDR1X12</t>
  </si>
  <si>
    <t>P3</t>
  </si>
  <si>
    <t>OPTO_VOM160RT</t>
  </si>
  <si>
    <t>VOM160RT</t>
  </si>
  <si>
    <t>U4</t>
  </si>
  <si>
    <t>Opto-Triac</t>
  </si>
  <si>
    <t>Footprint</t>
  </si>
  <si>
    <t>Comment</t>
  </si>
  <si>
    <t>Designator</t>
  </si>
  <si>
    <t>Description</t>
  </si>
  <si>
    <t>Quantity</t>
  </si>
  <si>
    <t>Farnell</t>
  </si>
  <si>
    <t>Price HT</t>
  </si>
  <si>
    <t>Total TTC</t>
  </si>
  <si>
    <t>TVA %</t>
  </si>
  <si>
    <t>Total</t>
  </si>
  <si>
    <t>PCB</t>
  </si>
  <si>
    <t>OSH by 3</t>
  </si>
  <si>
    <t>P4</t>
  </si>
  <si>
    <t>R4, R8</t>
  </si>
  <si>
    <t>R18, R19</t>
  </si>
  <si>
    <t>2k2</t>
  </si>
  <si>
    <t>C11, C12</t>
  </si>
  <si>
    <t>15p</t>
  </si>
  <si>
    <t>C5, C6, C7, C8, C9</t>
  </si>
  <si>
    <t>C10</t>
  </si>
  <si>
    <t>100p</t>
  </si>
  <si>
    <t>PIC16F1825</t>
  </si>
  <si>
    <t>SOIC-14</t>
  </si>
  <si>
    <t>U5</t>
  </si>
  <si>
    <t>MCP7940N</t>
  </si>
  <si>
    <t>SOIC-8</t>
  </si>
  <si>
    <t>Real Time Clock</t>
  </si>
  <si>
    <t>D1, D2, D9, D10, D11, D12</t>
  </si>
  <si>
    <t>2,54x7</t>
  </si>
  <si>
    <t>Header, 7-Pin</t>
  </si>
  <si>
    <t>X1</t>
  </si>
  <si>
    <t>BT1</t>
  </si>
  <si>
    <t>32,768kHz</t>
  </si>
  <si>
    <t>CR2032</t>
  </si>
  <si>
    <t>Crystal Oscillator</t>
  </si>
  <si>
    <t>Multicell Battery</t>
  </si>
  <si>
    <t>LCD</t>
  </si>
  <si>
    <t>2x16</t>
  </si>
  <si>
    <t>LCD text i2c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</si>
</sst>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quotePrefix="1" applyFont="1" applyBorder="1" applyAlignment="1">
      <alignment vertical="top"/>
    </xf>
    <xf numFmtId="0" fontId="1" fillId="0" borderId="1" xfId="0" quotePrefix="1" applyFont="1" applyBorder="1" applyAlignment="1">
      <alignment horizontal="left" vertical="top"/>
    </xf>
    <xf numFmtId="0" fontId="0" fillId="3" borderId="0" xfId="0" applyFill="1"/>
    <xf numFmtId="0" fontId="1" fillId="0" borderId="4" xfId="0" quotePrefix="1" applyFont="1" applyBorder="1" applyAlignment="1">
      <alignment vertical="top" wrapText="1"/>
    </xf>
    <xf numFmtId="0" fontId="0" fillId="0" borderId="0" xfId="0" applyBorder="1"/>
    <xf numFmtId="0" fontId="1" fillId="0" borderId="6" xfId="0" quotePrefix="1" applyFont="1" applyBorder="1" applyAlignment="1">
      <alignment horizontal="left" vertical="top" wrapText="1"/>
    </xf>
    <xf numFmtId="0" fontId="1" fillId="0" borderId="7" xfId="0" quotePrefix="1" applyFont="1" applyBorder="1" applyAlignment="1">
      <alignment horizontal="left" vertical="top"/>
    </xf>
    <xf numFmtId="0" fontId="1" fillId="0" borderId="7" xfId="0" quotePrefix="1" applyFont="1" applyBorder="1" applyAlignment="1">
      <alignment vertical="top"/>
    </xf>
    <xf numFmtId="0" fontId="0" fillId="0" borderId="9" xfId="0" applyBorder="1"/>
    <xf numFmtId="0" fontId="2" fillId="2" borderId="11" xfId="0" quotePrefix="1" applyFont="1" applyFill="1" applyBorder="1" applyAlignment="1">
      <alignment vertical="center"/>
    </xf>
    <xf numFmtId="0" fontId="2" fillId="2" borderId="12" xfId="0" quotePrefix="1" applyFont="1" applyFill="1" applyBorder="1" applyAlignment="1">
      <alignment horizontal="left" vertical="center"/>
    </xf>
    <xf numFmtId="0" fontId="2" fillId="2" borderId="12" xfId="0" quotePrefix="1" applyFont="1" applyFill="1" applyBorder="1" applyAlignment="1">
      <alignment vertical="center"/>
    </xf>
    <xf numFmtId="0" fontId="2" fillId="2" borderId="13" xfId="0" quotePrefix="1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8" xfId="0" applyBorder="1"/>
    <xf numFmtId="1" fontId="1" fillId="0" borderId="2" xfId="0" applyNumberFormat="1" applyFont="1" applyFill="1" applyBorder="1" applyAlignment="1">
      <alignment vertical="top"/>
    </xf>
    <xf numFmtId="1" fontId="1" fillId="0" borderId="8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1" fillId="0" borderId="15" xfId="0" quotePrefix="1" applyFont="1" applyBorder="1" applyAlignment="1">
      <alignment horizontal="left" vertical="top" wrapText="1"/>
    </xf>
    <xf numFmtId="0" fontId="1" fillId="0" borderId="16" xfId="0" quotePrefix="1" applyFont="1" applyBorder="1" applyAlignment="1">
      <alignment horizontal="left" vertical="top" wrapText="1"/>
    </xf>
    <xf numFmtId="164" fontId="0" fillId="0" borderId="5" xfId="0" applyNumberFormat="1" applyBorder="1"/>
    <xf numFmtId="164" fontId="0" fillId="0" borderId="10" xfId="0" applyNumberFormat="1" applyBorder="1"/>
    <xf numFmtId="0" fontId="0" fillId="0" borderId="0" xfId="0" applyFill="1" applyBorder="1"/>
    <xf numFmtId="0" fontId="1" fillId="0" borderId="17" xfId="0" quotePrefix="1" applyFont="1" applyBorder="1" applyAlignment="1">
      <alignment horizontal="left" vertical="top" wrapText="1"/>
    </xf>
    <xf numFmtId="0" fontId="0" fillId="0" borderId="11" xfId="0" applyBorder="1"/>
    <xf numFmtId="164" fontId="0" fillId="4" borderId="1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I29" sqref="I29"/>
    </sheetView>
  </sheetViews>
  <sheetFormatPr baseColWidth="10" defaultColWidth="9.140625" defaultRowHeight="15" x14ac:dyDescent="0.25"/>
  <cols>
    <col min="1" max="1" width="32.85546875" bestFit="1" customWidth="1"/>
    <col min="2" max="2" width="13.85546875" bestFit="1" customWidth="1"/>
    <col min="3" max="3" width="20.140625" bestFit="1" customWidth="1"/>
    <col min="4" max="4" width="31" bestFit="1" customWidth="1"/>
    <col min="5" max="5" width="7.7109375" customWidth="1"/>
  </cols>
  <sheetData>
    <row r="1" spans="1:11" ht="15.75" thickBot="1" x14ac:dyDescent="0.3">
      <c r="A1" s="10" t="s">
        <v>61</v>
      </c>
      <c r="B1" s="11" t="s">
        <v>60</v>
      </c>
      <c r="C1" s="12" t="s">
        <v>59</v>
      </c>
      <c r="D1" s="12" t="s">
        <v>62</v>
      </c>
      <c r="E1" s="13" t="s">
        <v>63</v>
      </c>
      <c r="F1" s="14" t="s">
        <v>65</v>
      </c>
      <c r="G1" s="14" t="s">
        <v>64</v>
      </c>
      <c r="H1" s="15" t="s">
        <v>66</v>
      </c>
      <c r="J1" s="21" t="s">
        <v>67</v>
      </c>
      <c r="K1" s="3">
        <v>20</v>
      </c>
    </row>
    <row r="2" spans="1:11" x14ac:dyDescent="0.25">
      <c r="A2" s="4" t="s">
        <v>72</v>
      </c>
      <c r="B2" s="2" t="s">
        <v>1</v>
      </c>
      <c r="C2" s="1" t="s">
        <v>0</v>
      </c>
      <c r="D2" s="1" t="s">
        <v>2</v>
      </c>
      <c r="E2" s="19">
        <v>2</v>
      </c>
      <c r="F2" s="5">
        <v>2.3E-3</v>
      </c>
      <c r="G2" s="16">
        <v>2447587</v>
      </c>
      <c r="H2" s="24">
        <f>E2*F2*(1+$K$1/100)</f>
        <v>5.5199999999999997E-3</v>
      </c>
    </row>
    <row r="3" spans="1:11" x14ac:dyDescent="0.25">
      <c r="A3" s="4" t="s">
        <v>73</v>
      </c>
      <c r="B3" s="2" t="s">
        <v>74</v>
      </c>
      <c r="C3" s="1" t="s">
        <v>0</v>
      </c>
      <c r="D3" s="1" t="s">
        <v>2</v>
      </c>
      <c r="E3" s="19">
        <v>2</v>
      </c>
      <c r="F3" s="5"/>
      <c r="G3" s="17"/>
      <c r="H3" s="24">
        <f t="shared" ref="H3:H11" si="0">E3*F3*(1+$K$1/100)</f>
        <v>0</v>
      </c>
    </row>
    <row r="4" spans="1:11" x14ac:dyDescent="0.25">
      <c r="A4" s="6" t="s">
        <v>17</v>
      </c>
      <c r="B4" s="2" t="s">
        <v>15</v>
      </c>
      <c r="C4" s="1" t="s">
        <v>0</v>
      </c>
      <c r="D4" s="1" t="s">
        <v>2</v>
      </c>
      <c r="E4" s="19">
        <v>4</v>
      </c>
      <c r="F4" s="5">
        <v>2.3E-3</v>
      </c>
      <c r="G4" s="17">
        <v>2447553</v>
      </c>
      <c r="H4" s="24">
        <f t="shared" si="0"/>
        <v>1.1039999999999999E-2</v>
      </c>
    </row>
    <row r="5" spans="1:11" x14ac:dyDescent="0.25">
      <c r="A5" s="4" t="s">
        <v>28</v>
      </c>
      <c r="B5" s="2" t="s">
        <v>27</v>
      </c>
      <c r="C5" s="1" t="s">
        <v>0</v>
      </c>
      <c r="D5" s="1" t="s">
        <v>2</v>
      </c>
      <c r="E5" s="19">
        <v>1</v>
      </c>
      <c r="F5" s="5">
        <v>2.3E-3</v>
      </c>
      <c r="G5" s="17">
        <v>2447551</v>
      </c>
      <c r="H5" s="24">
        <f t="shared" si="0"/>
        <v>2.7599999999999999E-3</v>
      </c>
    </row>
    <row r="6" spans="1:11" x14ac:dyDescent="0.25">
      <c r="A6" s="6" t="s">
        <v>26</v>
      </c>
      <c r="B6" s="2" t="s">
        <v>25</v>
      </c>
      <c r="C6" s="1" t="s">
        <v>14</v>
      </c>
      <c r="D6" s="1" t="s">
        <v>2</v>
      </c>
      <c r="E6" s="19">
        <v>1</v>
      </c>
      <c r="F6" s="26">
        <v>1.9E-2</v>
      </c>
      <c r="G6" s="17">
        <v>9336702</v>
      </c>
      <c r="H6" s="24">
        <f t="shared" si="0"/>
        <v>2.2799999999999997E-2</v>
      </c>
    </row>
    <row r="7" spans="1:11" x14ac:dyDescent="0.25">
      <c r="A7" s="4" t="s">
        <v>31</v>
      </c>
      <c r="B7" s="2" t="s">
        <v>30</v>
      </c>
      <c r="C7" s="1" t="s">
        <v>14</v>
      </c>
      <c r="D7" s="1" t="s">
        <v>2</v>
      </c>
      <c r="E7" s="19">
        <v>1</v>
      </c>
      <c r="F7" s="26">
        <v>4.1000000000000003E-3</v>
      </c>
      <c r="G7" s="17">
        <v>2447504</v>
      </c>
      <c r="H7" s="24">
        <f t="shared" si="0"/>
        <v>4.9199999999999999E-3</v>
      </c>
    </row>
    <row r="8" spans="1:11" x14ac:dyDescent="0.25">
      <c r="A8" s="4" t="s">
        <v>16</v>
      </c>
      <c r="B8" s="2" t="s">
        <v>15</v>
      </c>
      <c r="C8" s="1" t="s">
        <v>14</v>
      </c>
      <c r="D8" s="1" t="s">
        <v>2</v>
      </c>
      <c r="E8" s="19">
        <v>1</v>
      </c>
      <c r="F8" s="26">
        <v>1.2200000000000001E-2</v>
      </c>
      <c r="G8" s="17">
        <v>2073878</v>
      </c>
      <c r="H8" s="24">
        <f t="shared" si="0"/>
        <v>1.464E-2</v>
      </c>
    </row>
    <row r="9" spans="1:11" x14ac:dyDescent="0.25">
      <c r="A9" s="4" t="s">
        <v>38</v>
      </c>
      <c r="B9" s="2" t="s">
        <v>37</v>
      </c>
      <c r="C9" s="1" t="s">
        <v>36</v>
      </c>
      <c r="D9" s="1" t="s">
        <v>2</v>
      </c>
      <c r="E9" s="19">
        <v>1</v>
      </c>
      <c r="F9" s="26">
        <v>0.21099999999999999</v>
      </c>
      <c r="G9" s="17">
        <v>2321761</v>
      </c>
      <c r="H9" s="24">
        <f t="shared" si="0"/>
        <v>0.25319999999999998</v>
      </c>
    </row>
    <row r="10" spans="1:11" x14ac:dyDescent="0.25">
      <c r="A10" s="4" t="s">
        <v>75</v>
      </c>
      <c r="B10" s="2" t="s">
        <v>76</v>
      </c>
      <c r="C10" s="1" t="s">
        <v>18</v>
      </c>
      <c r="D10" s="1" t="s">
        <v>21</v>
      </c>
      <c r="E10" s="19">
        <v>2</v>
      </c>
      <c r="F10" s="26">
        <v>2.2499999999999999E-2</v>
      </c>
      <c r="G10" s="17">
        <v>1759199</v>
      </c>
      <c r="H10" s="24">
        <f t="shared" si="0"/>
        <v>5.3999999999999999E-2</v>
      </c>
    </row>
    <row r="11" spans="1:11" x14ac:dyDescent="0.25">
      <c r="A11" s="4" t="s">
        <v>78</v>
      </c>
      <c r="B11" s="2" t="s">
        <v>79</v>
      </c>
      <c r="C11" s="1" t="s">
        <v>18</v>
      </c>
      <c r="D11" s="1" t="s">
        <v>21</v>
      </c>
      <c r="E11" s="19">
        <v>1</v>
      </c>
      <c r="F11" s="26"/>
      <c r="G11" s="17"/>
      <c r="H11" s="24">
        <f t="shared" si="0"/>
        <v>0</v>
      </c>
    </row>
    <row r="12" spans="1:11" x14ac:dyDescent="0.25">
      <c r="A12" s="4" t="s">
        <v>20</v>
      </c>
      <c r="B12" s="2" t="s">
        <v>19</v>
      </c>
      <c r="C12" s="1" t="s">
        <v>18</v>
      </c>
      <c r="D12" s="1" t="s">
        <v>21</v>
      </c>
      <c r="E12" s="19">
        <v>1</v>
      </c>
      <c r="F12" s="26">
        <v>0.01</v>
      </c>
      <c r="G12" s="17">
        <v>1856485</v>
      </c>
      <c r="H12" s="24">
        <f t="shared" ref="H12:H25" si="1">E12*F12*(1+$K$1/100)</f>
        <v>1.2E-2</v>
      </c>
    </row>
    <row r="13" spans="1:11" x14ac:dyDescent="0.25">
      <c r="A13" s="6" t="s">
        <v>77</v>
      </c>
      <c r="B13" s="2" t="s">
        <v>29</v>
      </c>
      <c r="C13" s="1" t="s">
        <v>18</v>
      </c>
      <c r="D13" s="1" t="s">
        <v>21</v>
      </c>
      <c r="E13" s="19">
        <v>5</v>
      </c>
      <c r="F13" s="26">
        <v>1.0999999999999999E-2</v>
      </c>
      <c r="G13" s="17">
        <v>1759167</v>
      </c>
      <c r="H13" s="24">
        <f t="shared" si="1"/>
        <v>6.5999999999999989E-2</v>
      </c>
    </row>
    <row r="14" spans="1:11" x14ac:dyDescent="0.25">
      <c r="A14" s="6" t="s">
        <v>24</v>
      </c>
      <c r="B14" s="2" t="s">
        <v>23</v>
      </c>
      <c r="C14" s="1" t="s">
        <v>22</v>
      </c>
      <c r="D14" s="1" t="s">
        <v>21</v>
      </c>
      <c r="E14" s="19">
        <v>2</v>
      </c>
      <c r="F14" s="5">
        <v>0.69699999999999995</v>
      </c>
      <c r="G14" s="17">
        <v>2211232</v>
      </c>
      <c r="H14" s="24">
        <f t="shared" si="1"/>
        <v>1.6727999999999998</v>
      </c>
    </row>
    <row r="15" spans="1:11" x14ac:dyDescent="0.25">
      <c r="A15" s="6" t="s">
        <v>34</v>
      </c>
      <c r="B15" s="2" t="s">
        <v>33</v>
      </c>
      <c r="C15" s="1" t="s">
        <v>32</v>
      </c>
      <c r="D15" s="1" t="s">
        <v>35</v>
      </c>
      <c r="E15" s="19">
        <v>1</v>
      </c>
      <c r="F15" s="26">
        <v>0.14799999999999999</v>
      </c>
      <c r="G15" s="17">
        <v>1848481</v>
      </c>
      <c r="H15" s="24">
        <f t="shared" si="1"/>
        <v>0.17759999999999998</v>
      </c>
    </row>
    <row r="16" spans="1:11" x14ac:dyDescent="0.25">
      <c r="A16" s="6" t="s">
        <v>86</v>
      </c>
      <c r="B16" s="2" t="s">
        <v>46</v>
      </c>
      <c r="C16" s="1" t="s">
        <v>6</v>
      </c>
      <c r="D16" s="1" t="s">
        <v>47</v>
      </c>
      <c r="E16" s="19">
        <v>6</v>
      </c>
      <c r="F16" s="5">
        <v>7.1999999999999995E-2</v>
      </c>
      <c r="G16" s="17">
        <v>9556915</v>
      </c>
      <c r="H16" s="24">
        <f t="shared" si="1"/>
        <v>0.51839999999999986</v>
      </c>
    </row>
    <row r="17" spans="1:8" x14ac:dyDescent="0.25">
      <c r="A17" s="4" t="s">
        <v>8</v>
      </c>
      <c r="B17" s="2" t="s">
        <v>7</v>
      </c>
      <c r="C17" s="1" t="s">
        <v>6</v>
      </c>
      <c r="D17" s="1" t="s">
        <v>9</v>
      </c>
      <c r="E17" s="19">
        <v>1</v>
      </c>
      <c r="F17" s="5"/>
      <c r="G17" s="17"/>
      <c r="H17" s="24">
        <f t="shared" si="1"/>
        <v>0</v>
      </c>
    </row>
    <row r="18" spans="1:8" x14ac:dyDescent="0.25">
      <c r="A18" s="4" t="s">
        <v>44</v>
      </c>
      <c r="B18" s="2" t="s">
        <v>43</v>
      </c>
      <c r="C18" s="1" t="s">
        <v>42</v>
      </c>
      <c r="D18" s="1" t="s">
        <v>45</v>
      </c>
      <c r="E18" s="19">
        <v>1</v>
      </c>
      <c r="F18" s="5">
        <v>0.36399999999999999</v>
      </c>
      <c r="G18" s="17">
        <v>1757883</v>
      </c>
      <c r="H18" s="24">
        <f t="shared" si="1"/>
        <v>0.43679999999999997</v>
      </c>
    </row>
    <row r="19" spans="1:8" x14ac:dyDescent="0.25">
      <c r="A19" s="6" t="s">
        <v>40</v>
      </c>
      <c r="B19" s="2" t="s">
        <v>39</v>
      </c>
      <c r="C19" s="1" t="s">
        <v>39</v>
      </c>
      <c r="D19" s="1" t="s">
        <v>41</v>
      </c>
      <c r="E19" s="19">
        <v>1</v>
      </c>
      <c r="F19" s="5">
        <v>6.23</v>
      </c>
      <c r="G19" s="17">
        <v>2401030</v>
      </c>
      <c r="H19" s="24">
        <f t="shared" si="1"/>
        <v>7.476</v>
      </c>
    </row>
    <row r="20" spans="1:8" x14ac:dyDescent="0.25">
      <c r="A20" s="6" t="s">
        <v>52</v>
      </c>
      <c r="B20" s="2" t="s">
        <v>80</v>
      </c>
      <c r="C20" s="1" t="s">
        <v>81</v>
      </c>
      <c r="D20" s="1" t="s">
        <v>41</v>
      </c>
      <c r="E20" s="19">
        <v>1</v>
      </c>
      <c r="F20" s="26">
        <v>1.33</v>
      </c>
      <c r="G20" s="17">
        <v>2315788</v>
      </c>
      <c r="H20" s="24">
        <f t="shared" si="1"/>
        <v>1.5960000000000001</v>
      </c>
    </row>
    <row r="21" spans="1:8" x14ac:dyDescent="0.25">
      <c r="A21" s="4" t="s">
        <v>50</v>
      </c>
      <c r="B21" s="2" t="s">
        <v>49</v>
      </c>
      <c r="C21" s="1" t="s">
        <v>48</v>
      </c>
      <c r="D21" s="1" t="s">
        <v>51</v>
      </c>
      <c r="E21" s="19">
        <v>1</v>
      </c>
      <c r="F21" s="5">
        <v>0.184</v>
      </c>
      <c r="G21" s="17">
        <v>9707590</v>
      </c>
      <c r="H21" s="24">
        <f t="shared" si="1"/>
        <v>0.2208</v>
      </c>
    </row>
    <row r="22" spans="1:8" x14ac:dyDescent="0.25">
      <c r="A22" s="6" t="s">
        <v>57</v>
      </c>
      <c r="B22" s="2" t="s">
        <v>56</v>
      </c>
      <c r="C22" s="1" t="s">
        <v>55</v>
      </c>
      <c r="D22" s="1" t="s">
        <v>58</v>
      </c>
      <c r="E22" s="19">
        <v>1</v>
      </c>
      <c r="F22" s="5">
        <v>0.55100000000000005</v>
      </c>
      <c r="G22" s="17">
        <v>2251579</v>
      </c>
      <c r="H22" s="24">
        <f t="shared" si="1"/>
        <v>0.66120000000000001</v>
      </c>
    </row>
    <row r="23" spans="1:8" x14ac:dyDescent="0.25">
      <c r="A23" s="6" t="s">
        <v>82</v>
      </c>
      <c r="B23" s="2" t="s">
        <v>83</v>
      </c>
      <c r="C23" s="1" t="s">
        <v>84</v>
      </c>
      <c r="D23" s="1" t="s">
        <v>85</v>
      </c>
      <c r="E23" s="19">
        <v>1</v>
      </c>
      <c r="F23" s="26">
        <v>0.88100000000000001</v>
      </c>
      <c r="G23" s="17">
        <v>2361122</v>
      </c>
      <c r="H23" s="24">
        <f t="shared" si="1"/>
        <v>1.0571999999999999</v>
      </c>
    </row>
    <row r="24" spans="1:8" x14ac:dyDescent="0.25">
      <c r="A24" s="6" t="s">
        <v>12</v>
      </c>
      <c r="B24" s="2" t="s">
        <v>11</v>
      </c>
      <c r="C24" s="1" t="s">
        <v>10</v>
      </c>
      <c r="D24" s="1" t="s">
        <v>13</v>
      </c>
      <c r="E24" s="19">
        <v>2</v>
      </c>
      <c r="F24" s="5"/>
      <c r="G24" s="17"/>
      <c r="H24" s="24">
        <f t="shared" si="1"/>
        <v>0</v>
      </c>
    </row>
    <row r="25" spans="1:8" x14ac:dyDescent="0.25">
      <c r="A25" s="4" t="s">
        <v>54</v>
      </c>
      <c r="B25" s="2" t="s">
        <v>87</v>
      </c>
      <c r="C25" s="1" t="s">
        <v>53</v>
      </c>
      <c r="D25" s="1" t="s">
        <v>88</v>
      </c>
      <c r="E25" s="19">
        <v>1</v>
      </c>
      <c r="F25" s="5"/>
      <c r="G25" s="17"/>
      <c r="H25" s="24">
        <f t="shared" si="1"/>
        <v>0</v>
      </c>
    </row>
    <row r="26" spans="1:8" x14ac:dyDescent="0.25">
      <c r="A26" s="22" t="s">
        <v>71</v>
      </c>
      <c r="B26" s="2" t="s">
        <v>4</v>
      </c>
      <c r="C26" s="1" t="s">
        <v>3</v>
      </c>
      <c r="D26" s="1" t="s">
        <v>5</v>
      </c>
      <c r="E26" s="19">
        <v>1</v>
      </c>
      <c r="F26" s="5"/>
      <c r="G26" s="17"/>
      <c r="H26" s="24">
        <f t="shared" ref="H26:H29" si="2">E26*F26*(1+$K$1/100)</f>
        <v>0</v>
      </c>
    </row>
    <row r="27" spans="1:8" x14ac:dyDescent="0.25">
      <c r="A27" s="27" t="s">
        <v>89</v>
      </c>
      <c r="B27" s="2" t="s">
        <v>91</v>
      </c>
      <c r="C27" s="1"/>
      <c r="D27" s="1" t="s">
        <v>93</v>
      </c>
      <c r="E27" s="19">
        <v>1</v>
      </c>
      <c r="F27" s="5">
        <v>0.21299999999999999</v>
      </c>
      <c r="G27" s="17">
        <v>2449410</v>
      </c>
      <c r="H27" s="24">
        <f t="shared" si="2"/>
        <v>0.25559999999999999</v>
      </c>
    </row>
    <row r="28" spans="1:8" x14ac:dyDescent="0.25">
      <c r="A28" s="27" t="s">
        <v>90</v>
      </c>
      <c r="B28" s="2" t="s">
        <v>92</v>
      </c>
      <c r="C28" s="1" t="s">
        <v>92</v>
      </c>
      <c r="D28" s="1" t="s">
        <v>94</v>
      </c>
      <c r="E28" s="19">
        <v>1</v>
      </c>
      <c r="F28" s="5">
        <v>0.57699999999999996</v>
      </c>
      <c r="G28" s="17">
        <v>2064718</v>
      </c>
      <c r="H28" s="24">
        <f t="shared" si="2"/>
        <v>0.6923999999999999</v>
      </c>
    </row>
    <row r="29" spans="1:8" x14ac:dyDescent="0.25">
      <c r="A29" s="27" t="s">
        <v>95</v>
      </c>
      <c r="B29" s="2" t="s">
        <v>96</v>
      </c>
      <c r="C29" s="1" t="s">
        <v>96</v>
      </c>
      <c r="D29" s="1" t="s">
        <v>97</v>
      </c>
      <c r="E29" s="19">
        <v>1</v>
      </c>
      <c r="F29" s="5">
        <v>9.3800000000000008</v>
      </c>
      <c r="G29" s="17">
        <v>2425757</v>
      </c>
      <c r="H29" s="24">
        <f t="shared" si="2"/>
        <v>11.256</v>
      </c>
    </row>
    <row r="30" spans="1:8" ht="15.75" thickBot="1" x14ac:dyDescent="0.3">
      <c r="A30" s="23" t="s">
        <v>69</v>
      </c>
      <c r="B30" s="7"/>
      <c r="C30" s="8"/>
      <c r="D30" s="8" t="s">
        <v>70</v>
      </c>
      <c r="E30" s="20">
        <v>1</v>
      </c>
      <c r="F30" s="9"/>
      <c r="G30" s="18"/>
      <c r="H30" s="25">
        <f>20/3</f>
        <v>6.666666666666667</v>
      </c>
    </row>
    <row r="31" spans="1:8" ht="15.75" thickBot="1" x14ac:dyDescent="0.3">
      <c r="G31" s="28" t="s">
        <v>68</v>
      </c>
      <c r="H31" s="29">
        <f>SUM(H2:H30)</f>
        <v>33.134346666666666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2015-03-04T23:33:01Z</dcterms:modified>
</cp:coreProperties>
</file>